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5576" windowHeight="12504"/>
  </bookViews>
  <sheets>
    <sheet name="Foaie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7" i="1" l="1"/>
  <c r="U17" i="1"/>
  <c r="T17" i="1"/>
  <c r="S17" i="1"/>
  <c r="R17" i="1"/>
  <c r="Q17" i="1"/>
  <c r="P17" i="1"/>
  <c r="O17" i="1"/>
  <c r="N17" i="1"/>
  <c r="M17" i="1"/>
  <c r="I17" i="1"/>
  <c r="H17" i="1"/>
  <c r="G17" i="1"/>
  <c r="F17" i="1"/>
  <c r="E17" i="1"/>
  <c r="D17" i="1"/>
  <c r="W16" i="1"/>
  <c r="J16" i="1"/>
  <c r="K16" i="1" s="1"/>
  <c r="L16" i="1" s="1"/>
  <c r="W15" i="1"/>
  <c r="L15" i="1"/>
  <c r="W14" i="1"/>
  <c r="L14" i="1"/>
  <c r="K14" i="1"/>
  <c r="J14" i="1"/>
  <c r="W13" i="1"/>
  <c r="L13" i="1"/>
  <c r="K13" i="1"/>
  <c r="J13" i="1"/>
  <c r="W12" i="1"/>
  <c r="L12" i="1"/>
  <c r="K12" i="1"/>
  <c r="J12" i="1"/>
  <c r="W11" i="1"/>
  <c r="L11" i="1"/>
  <c r="K11" i="1"/>
  <c r="J11" i="1"/>
  <c r="W10" i="1"/>
  <c r="L10" i="1"/>
  <c r="W9" i="1"/>
  <c r="J9" i="1"/>
  <c r="K9" i="1" s="1"/>
  <c r="L9" i="1" s="1"/>
  <c r="W8" i="1"/>
  <c r="L8" i="1"/>
  <c r="W7" i="1"/>
  <c r="L7" i="1"/>
  <c r="K7" i="1"/>
  <c r="J7" i="1"/>
  <c r="J17" i="1" s="1"/>
  <c r="W6" i="1"/>
  <c r="L6" i="1"/>
  <c r="L17" i="1" s="1"/>
  <c r="W5" i="1"/>
  <c r="W17" i="1" s="1"/>
  <c r="L5" i="1"/>
  <c r="K17" i="1" l="1"/>
</calcChain>
</file>

<file path=xl/sharedStrings.xml><?xml version="1.0" encoding="utf-8"?>
<sst xmlns="http://schemas.openxmlformats.org/spreadsheetml/2006/main" count="63" uniqueCount="61">
  <si>
    <t>PUNCTAJE FURNIZORI RECUPERARE MEDICALA -  incepand cu 01.05.2022</t>
  </si>
  <si>
    <t>NR.PUNCTE RESURSE TEHNICE</t>
  </si>
  <si>
    <t>Total resurse tehnice</t>
  </si>
  <si>
    <t>Total puncte resurse tehnice</t>
  </si>
  <si>
    <t>NR. PUNCTE RESURSE  UMANE</t>
  </si>
  <si>
    <t>Total puncte resurse umane</t>
  </si>
  <si>
    <t>Nr Crt</t>
  </si>
  <si>
    <t>Contr</t>
  </si>
  <si>
    <t>Furnizor</t>
  </si>
  <si>
    <t>Reprezentant</t>
  </si>
  <si>
    <t>Nr. Puncte aparatura   A.1</t>
  </si>
  <si>
    <t>Nr. Pct sala kinetoterapie  A.2</t>
  </si>
  <si>
    <t>Nr. Puncte bazin hidrochinetoterapie   A.3</t>
  </si>
  <si>
    <t>a.)</t>
  </si>
  <si>
    <t>b.)</t>
  </si>
  <si>
    <t>b/a</t>
  </si>
  <si>
    <t>Nr. Medici</t>
  </si>
  <si>
    <t>Nr puncte medici</t>
  </si>
  <si>
    <t>Nr. Pers</t>
  </si>
  <si>
    <t>Nr. Pct. Fiziokinetoterapeut/Kinetoterapeuti</t>
  </si>
  <si>
    <t>Nr. Puncte asistenti balneofizioterapie</t>
  </si>
  <si>
    <t>Nr. Puncte Maseur</t>
  </si>
  <si>
    <t>Nr.ore baza trat</t>
  </si>
  <si>
    <t>Nr. Pct program activitate baza</t>
  </si>
  <si>
    <t>H01R</t>
  </si>
  <si>
    <t>SPITALUL JUDETEAN ARGES</t>
  </si>
  <si>
    <t>Molfea Adriana</t>
  </si>
  <si>
    <t>H03R</t>
  </si>
  <si>
    <t>SPITALUL DE PEDIATRIE PITESTI</t>
  </si>
  <si>
    <t>Ionescu Tudor</t>
  </si>
  <si>
    <t>H04R</t>
  </si>
  <si>
    <t>SPITALUL MUNICIPAL CURTEA DE ARGES</t>
  </si>
  <si>
    <t>H06R</t>
  </si>
  <si>
    <t>SPITALUL MUNICIPAL CAMPULUNG</t>
  </si>
  <si>
    <t>H07R</t>
  </si>
  <si>
    <t>SPITALUL ORASENESC "SF. SPIRIDON" MIOVENI</t>
  </si>
  <si>
    <t>Stoian Mircea</t>
  </si>
  <si>
    <t>H10R</t>
  </si>
  <si>
    <t>SPITALUL DE RECUPERARE PENTRU DEFICIENTI MOTORI BRADET</t>
  </si>
  <si>
    <t>Voicu Constantin</t>
  </si>
  <si>
    <t>H11R</t>
  </si>
  <si>
    <t>SPITALUL DE BOLI CRONICE SI GERIATRIE "CONSTANTIN BALACEANU-STOLNICI" STEFANESTI</t>
  </si>
  <si>
    <t>Stoiculescu Anca-Anne-Marie</t>
  </si>
  <si>
    <t>A120R</t>
  </si>
  <si>
    <t>C.M.I. MEDICINA FIZICA SI RECUPERARE MEDICALA ALDEA OTILIA GABRIELA</t>
  </si>
  <si>
    <t>Aldea Otilia-Gabriela</t>
  </si>
  <si>
    <t>R02</t>
  </si>
  <si>
    <t>C.M.I. MEDICINA FIZICA RECUPERARE MEDICALA OLTEANU EUGENIA</t>
  </si>
  <si>
    <t>Olteanu Eugenia</t>
  </si>
  <si>
    <t>R10</t>
  </si>
  <si>
    <t>S.C. SPITALUL SF. NICOLAE SRL</t>
  </si>
  <si>
    <t>Osman Fidan</t>
  </si>
  <si>
    <t>R09</t>
  </si>
  <si>
    <t>S.C.CENTRUL DE RECUPERARE SPA SRL</t>
  </si>
  <si>
    <t>R12</t>
  </si>
  <si>
    <t>SC CENTR. MEDICAL VICTORIA SANATATII S.R.L.</t>
  </si>
  <si>
    <t>Vladau Maria</t>
  </si>
  <si>
    <t>TOTAL</t>
  </si>
  <si>
    <t>Gheordunescu Andreea Vasilica</t>
  </si>
  <si>
    <t>Florea Petrina</t>
  </si>
  <si>
    <t>Cristea Liviu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</si>
</sst>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3" fillId="0" borderId="0" xfId="0" applyFont="1"/>
    <xf numFmtId="14" fontId="2" fillId="3" borderId="0" xfId="0" applyNumberFormat="1" applyFont="1" applyFill="1"/>
    <xf numFmtId="14" fontId="2" fillId="2" borderId="0" xfId="0" applyNumberFormat="1" applyFont="1" applyFill="1"/>
    <xf numFmtId="0" fontId="3" fillId="4" borderId="0" xfId="0" applyFont="1" applyFill="1"/>
    <xf numFmtId="4" fontId="3" fillId="0" borderId="0" xfId="0" applyNumberFormat="1" applyFont="1"/>
    <xf numFmtId="4" fontId="3" fillId="4" borderId="0" xfId="0" applyNumberFormat="1" applyFont="1" applyFill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justify" wrapText="1"/>
    </xf>
    <xf numFmtId="0" fontId="5" fillId="0" borderId="5" xfId="0" applyFont="1" applyBorder="1" applyAlignment="1">
      <alignment vertical="center"/>
    </xf>
    <xf numFmtId="0" fontId="2" fillId="0" borderId="6" xfId="1" applyFont="1" applyBorder="1" applyAlignment="1">
      <alignment horizontal="left" vertical="center" wrapText="1"/>
    </xf>
    <xf numFmtId="0" fontId="6" fillId="0" borderId="7" xfId="0" applyFont="1" applyBorder="1"/>
    <xf numFmtId="0" fontId="3" fillId="0" borderId="1" xfId="0" applyFont="1" applyBorder="1" applyAlignment="1">
      <alignment horizontal="left" vertical="justify" wrapText="1"/>
    </xf>
    <xf numFmtId="0" fontId="5" fillId="0" borderId="8" xfId="0" applyFont="1" applyBorder="1"/>
    <xf numFmtId="0" fontId="3" fillId="0" borderId="1" xfId="0" applyFont="1" applyBorder="1" applyAlignment="1">
      <alignment horizontal="left" vertical="center" wrapText="1"/>
    </xf>
    <xf numFmtId="4" fontId="5" fillId="0" borderId="4" xfId="1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justify" wrapText="1"/>
    </xf>
    <xf numFmtId="0" fontId="3" fillId="0" borderId="2" xfId="0" applyFont="1" applyBorder="1"/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5" fillId="0" borderId="2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3" fillId="0" borderId="1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2" fontId="6" fillId="0" borderId="17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5" fillId="0" borderId="17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2" fontId="2" fillId="0" borderId="17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164" fontId="5" fillId="0" borderId="17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164" fontId="7" fillId="0" borderId="17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165" fontId="5" fillId="0" borderId="17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4" fontId="2" fillId="4" borderId="9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RECUPERAR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tabSelected="1" topLeftCell="A10" workbookViewId="0">
      <selection activeCell="F11" sqref="F11"/>
    </sheetView>
  </sheetViews>
  <sheetFormatPr defaultRowHeight="14.4" x14ac:dyDescent="0.3"/>
  <cols>
    <col min="1" max="1" width="9" bestFit="1" customWidth="1"/>
    <col min="2" max="2" width="5.77734375" customWidth="1"/>
    <col min="3" max="3" width="22.5546875" customWidth="1"/>
    <col min="4" max="4" width="17" customWidth="1"/>
    <col min="5" max="6" width="9" bestFit="1" customWidth="1"/>
    <col min="7" max="7" width="9.109375" customWidth="1"/>
    <col min="8" max="8" width="6.109375" customWidth="1"/>
    <col min="9" max="9" width="4.88671875" customWidth="1"/>
    <col min="10" max="10" width="7.5546875" customWidth="1"/>
    <col min="11" max="12" width="9" bestFit="1" customWidth="1"/>
    <col min="13" max="13" width="6.5546875" customWidth="1"/>
    <col min="14" max="14" width="6.88671875" customWidth="1"/>
    <col min="15" max="15" width="5.6640625" customWidth="1"/>
    <col min="16" max="16" width="9" bestFit="1" customWidth="1"/>
    <col min="17" max="17" width="5.88671875" customWidth="1"/>
    <col min="18" max="18" width="9" bestFit="1" customWidth="1"/>
    <col min="19" max="19" width="5.44140625" customWidth="1"/>
    <col min="20" max="20" width="7.21875" customWidth="1"/>
    <col min="21" max="21" width="5.88671875" customWidth="1"/>
    <col min="22" max="22" width="8.5546875" customWidth="1"/>
    <col min="23" max="23" width="7.5546875" customWidth="1"/>
  </cols>
  <sheetData>
    <row r="1" spans="1:23" x14ac:dyDescent="0.3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</row>
    <row r="2" spans="1:23" ht="15" thickBot="1" x14ac:dyDescent="0.35">
      <c r="A2" s="1"/>
      <c r="B2" s="1"/>
      <c r="C2" s="2"/>
      <c r="D2" s="3">
        <v>44682</v>
      </c>
      <c r="E2" s="1"/>
      <c r="F2" s="1"/>
      <c r="G2" s="1"/>
      <c r="H2" s="1"/>
      <c r="I2" s="1"/>
      <c r="J2" s="1"/>
      <c r="K2" s="1"/>
      <c r="L2" s="4"/>
      <c r="M2" s="1"/>
      <c r="N2" s="1"/>
      <c r="O2" s="1"/>
      <c r="P2" s="5"/>
      <c r="Q2" s="5"/>
      <c r="R2" s="5"/>
      <c r="S2" s="5"/>
      <c r="T2" s="5"/>
      <c r="U2" s="5"/>
      <c r="V2" s="5"/>
      <c r="W2" s="6"/>
    </row>
    <row r="3" spans="1:23" x14ac:dyDescent="0.3">
      <c r="A3" s="21"/>
      <c r="B3" s="78"/>
      <c r="C3" s="79"/>
      <c r="D3" s="84" t="s">
        <v>1</v>
      </c>
      <c r="E3" s="85"/>
      <c r="F3" s="85"/>
      <c r="G3" s="85"/>
      <c r="H3" s="85"/>
      <c r="I3" s="85"/>
      <c r="J3" s="86"/>
      <c r="K3" s="87" t="s">
        <v>2</v>
      </c>
      <c r="L3" s="89" t="s">
        <v>3</v>
      </c>
      <c r="M3" s="91" t="s">
        <v>4</v>
      </c>
      <c r="N3" s="85"/>
      <c r="O3" s="85"/>
      <c r="P3" s="85"/>
      <c r="Q3" s="85"/>
      <c r="R3" s="85"/>
      <c r="S3" s="85"/>
      <c r="T3" s="85"/>
      <c r="U3" s="85"/>
      <c r="V3" s="86"/>
      <c r="W3" s="92" t="s">
        <v>5</v>
      </c>
    </row>
    <row r="4" spans="1:23" ht="82.8" customHeight="1" x14ac:dyDescent="0.3">
      <c r="A4" s="22" t="s">
        <v>6</v>
      </c>
      <c r="B4" s="29" t="s">
        <v>7</v>
      </c>
      <c r="C4" s="7" t="s">
        <v>8</v>
      </c>
      <c r="D4" s="7" t="s">
        <v>9</v>
      </c>
      <c r="E4" s="80" t="s">
        <v>10</v>
      </c>
      <c r="F4" s="81" t="s">
        <v>11</v>
      </c>
      <c r="G4" s="81" t="s">
        <v>12</v>
      </c>
      <c r="H4" s="80" t="s">
        <v>13</v>
      </c>
      <c r="I4" s="82" t="s">
        <v>14</v>
      </c>
      <c r="J4" s="36" t="s">
        <v>15</v>
      </c>
      <c r="K4" s="88"/>
      <c r="L4" s="90"/>
      <c r="M4" s="30" t="s">
        <v>16</v>
      </c>
      <c r="N4" s="10" t="s">
        <v>17</v>
      </c>
      <c r="O4" s="10" t="s">
        <v>18</v>
      </c>
      <c r="P4" s="11" t="s">
        <v>19</v>
      </c>
      <c r="Q4" s="11" t="s">
        <v>18</v>
      </c>
      <c r="R4" s="11" t="s">
        <v>20</v>
      </c>
      <c r="S4" s="11" t="s">
        <v>18</v>
      </c>
      <c r="T4" s="11" t="s">
        <v>21</v>
      </c>
      <c r="U4" s="11" t="s">
        <v>22</v>
      </c>
      <c r="V4" s="31" t="s">
        <v>23</v>
      </c>
      <c r="W4" s="93"/>
    </row>
    <row r="5" spans="1:23" ht="37.799999999999997" customHeight="1" x14ac:dyDescent="0.3">
      <c r="A5" s="23">
        <v>1</v>
      </c>
      <c r="B5" s="32" t="s">
        <v>24</v>
      </c>
      <c r="C5" s="9" t="s">
        <v>25</v>
      </c>
      <c r="D5" s="9" t="s">
        <v>26</v>
      </c>
      <c r="E5" s="37">
        <v>40</v>
      </c>
      <c r="F5" s="37">
        <v>60</v>
      </c>
      <c r="G5" s="37"/>
      <c r="H5" s="37">
        <v>12</v>
      </c>
      <c r="I5" s="37">
        <v>75.42</v>
      </c>
      <c r="J5" s="38"/>
      <c r="K5" s="39">
        <v>40</v>
      </c>
      <c r="L5" s="40">
        <f>K5+F5+G5</f>
        <v>100</v>
      </c>
      <c r="M5" s="41">
        <v>2</v>
      </c>
      <c r="N5" s="37">
        <v>40</v>
      </c>
      <c r="O5" s="37">
        <v>1</v>
      </c>
      <c r="P5" s="42">
        <v>17.14</v>
      </c>
      <c r="Q5" s="43">
        <v>6</v>
      </c>
      <c r="R5" s="42">
        <v>60</v>
      </c>
      <c r="S5" s="43">
        <v>1</v>
      </c>
      <c r="T5" s="42">
        <v>10</v>
      </c>
      <c r="U5" s="43">
        <v>8</v>
      </c>
      <c r="V5" s="44">
        <v>5</v>
      </c>
      <c r="W5" s="45">
        <f t="shared" ref="W5:W16" si="0">N5+P5+R5+T5+V5</f>
        <v>132.13999999999999</v>
      </c>
    </row>
    <row r="6" spans="1:23" ht="28.8" customHeight="1" x14ac:dyDescent="0.3">
      <c r="A6" s="24">
        <v>2</v>
      </c>
      <c r="B6" s="32" t="s">
        <v>27</v>
      </c>
      <c r="C6" s="9" t="s">
        <v>28</v>
      </c>
      <c r="D6" s="9" t="s">
        <v>29</v>
      </c>
      <c r="E6" s="46">
        <v>80</v>
      </c>
      <c r="F6" s="46">
        <v>100</v>
      </c>
      <c r="G6" s="37"/>
      <c r="H6" s="46">
        <v>34</v>
      </c>
      <c r="I6" s="37">
        <v>68</v>
      </c>
      <c r="J6" s="38"/>
      <c r="K6" s="39">
        <v>80</v>
      </c>
      <c r="L6" s="40">
        <f t="shared" ref="L6:L16" si="1">K6+F6+G6</f>
        <v>180</v>
      </c>
      <c r="M6" s="41">
        <v>1</v>
      </c>
      <c r="N6" s="37">
        <v>20</v>
      </c>
      <c r="O6" s="37">
        <v>5</v>
      </c>
      <c r="P6" s="42">
        <v>37.5</v>
      </c>
      <c r="Q6" s="47">
        <v>7</v>
      </c>
      <c r="R6" s="42">
        <v>35</v>
      </c>
      <c r="S6" s="43">
        <v>4</v>
      </c>
      <c r="T6" s="42">
        <v>20</v>
      </c>
      <c r="U6" s="43">
        <v>13</v>
      </c>
      <c r="V6" s="44">
        <v>3.71</v>
      </c>
      <c r="W6" s="45">
        <f t="shared" si="0"/>
        <v>116.21</v>
      </c>
    </row>
    <row r="7" spans="1:23" ht="28.8" customHeight="1" x14ac:dyDescent="0.3">
      <c r="A7" s="25">
        <v>3</v>
      </c>
      <c r="B7" s="33" t="s">
        <v>30</v>
      </c>
      <c r="C7" s="8" t="s">
        <v>31</v>
      </c>
      <c r="D7" s="18" t="s">
        <v>58</v>
      </c>
      <c r="E7" s="46">
        <v>140</v>
      </c>
      <c r="F7" s="48">
        <v>40</v>
      </c>
      <c r="G7" s="48"/>
      <c r="H7" s="46">
        <v>56</v>
      </c>
      <c r="I7" s="48">
        <v>20</v>
      </c>
      <c r="J7" s="49">
        <f>I7/H7</f>
        <v>0.35714285714285715</v>
      </c>
      <c r="K7" s="50">
        <f>E7*J7</f>
        <v>50</v>
      </c>
      <c r="L7" s="51">
        <f t="shared" si="1"/>
        <v>90</v>
      </c>
      <c r="M7" s="52">
        <v>1</v>
      </c>
      <c r="N7" s="48">
        <v>20</v>
      </c>
      <c r="O7" s="48">
        <v>1</v>
      </c>
      <c r="P7" s="53">
        <v>15</v>
      </c>
      <c r="Q7" s="54">
        <v>1</v>
      </c>
      <c r="R7" s="53">
        <v>10</v>
      </c>
      <c r="S7" s="54"/>
      <c r="T7" s="53"/>
      <c r="U7" s="54">
        <v>8</v>
      </c>
      <c r="V7" s="55">
        <v>2.2799999999999998</v>
      </c>
      <c r="W7" s="56">
        <f t="shared" si="0"/>
        <v>47.28</v>
      </c>
    </row>
    <row r="8" spans="1:23" ht="33" customHeight="1" x14ac:dyDescent="0.3">
      <c r="A8" s="26">
        <v>4</v>
      </c>
      <c r="B8" s="33" t="s">
        <v>32</v>
      </c>
      <c r="C8" s="18" t="s">
        <v>33</v>
      </c>
      <c r="D8" s="18" t="s">
        <v>59</v>
      </c>
      <c r="E8" s="46">
        <v>88</v>
      </c>
      <c r="F8" s="48">
        <v>40</v>
      </c>
      <c r="G8" s="48"/>
      <c r="H8" s="46">
        <v>32</v>
      </c>
      <c r="I8" s="48">
        <v>81.14</v>
      </c>
      <c r="J8" s="57"/>
      <c r="K8" s="58">
        <v>88</v>
      </c>
      <c r="L8" s="51">
        <f t="shared" si="1"/>
        <v>128</v>
      </c>
      <c r="M8" s="52">
        <v>2</v>
      </c>
      <c r="N8" s="48">
        <v>40</v>
      </c>
      <c r="O8" s="48">
        <v>1</v>
      </c>
      <c r="P8" s="53">
        <v>10.71</v>
      </c>
      <c r="Q8" s="54">
        <v>7</v>
      </c>
      <c r="R8" s="53">
        <v>70</v>
      </c>
      <c r="S8" s="47">
        <v>1</v>
      </c>
      <c r="T8" s="53">
        <v>10</v>
      </c>
      <c r="U8" s="54">
        <v>8</v>
      </c>
      <c r="V8" s="55">
        <v>2.2799999999999998</v>
      </c>
      <c r="W8" s="56">
        <f t="shared" si="0"/>
        <v>132.99</v>
      </c>
    </row>
    <row r="9" spans="1:23" ht="45.6" customHeight="1" x14ac:dyDescent="0.3">
      <c r="A9" s="27">
        <v>5</v>
      </c>
      <c r="B9" s="34" t="s">
        <v>34</v>
      </c>
      <c r="C9" s="19" t="s">
        <v>35</v>
      </c>
      <c r="D9" s="9" t="s">
        <v>36</v>
      </c>
      <c r="E9" s="46">
        <v>81</v>
      </c>
      <c r="F9" s="37">
        <v>40</v>
      </c>
      <c r="G9" s="37"/>
      <c r="H9" s="46">
        <v>30</v>
      </c>
      <c r="I9" s="46">
        <v>20</v>
      </c>
      <c r="J9" s="59">
        <f>I9/H9</f>
        <v>0.66666666666666663</v>
      </c>
      <c r="K9" s="60">
        <f>E9*J9</f>
        <v>54</v>
      </c>
      <c r="L9" s="40">
        <f t="shared" si="1"/>
        <v>94</v>
      </c>
      <c r="M9" s="41">
        <v>1</v>
      </c>
      <c r="N9" s="37">
        <v>20</v>
      </c>
      <c r="O9" s="37">
        <v>2</v>
      </c>
      <c r="P9" s="42">
        <v>15</v>
      </c>
      <c r="Q9" s="43">
        <v>1</v>
      </c>
      <c r="R9" s="42">
        <v>10</v>
      </c>
      <c r="S9" s="43"/>
      <c r="T9" s="42"/>
      <c r="U9" s="43">
        <v>8</v>
      </c>
      <c r="V9" s="44">
        <v>2.2799999999999998</v>
      </c>
      <c r="W9" s="45">
        <f t="shared" si="0"/>
        <v>47.28</v>
      </c>
    </row>
    <row r="10" spans="1:23" ht="50.4" customHeight="1" x14ac:dyDescent="0.3">
      <c r="A10" s="24">
        <v>6</v>
      </c>
      <c r="B10" s="32" t="s">
        <v>37</v>
      </c>
      <c r="C10" s="9" t="s">
        <v>38</v>
      </c>
      <c r="D10" s="9" t="s">
        <v>39</v>
      </c>
      <c r="E10" s="37">
        <v>110</v>
      </c>
      <c r="F10" s="37">
        <v>40</v>
      </c>
      <c r="G10" s="37">
        <v>16</v>
      </c>
      <c r="H10" s="37">
        <v>25</v>
      </c>
      <c r="I10" s="37">
        <v>31</v>
      </c>
      <c r="J10" s="38"/>
      <c r="K10" s="39">
        <v>110</v>
      </c>
      <c r="L10" s="40">
        <f t="shared" si="1"/>
        <v>166</v>
      </c>
      <c r="M10" s="41">
        <v>4</v>
      </c>
      <c r="N10" s="48">
        <v>11.4</v>
      </c>
      <c r="O10" s="37">
        <v>1</v>
      </c>
      <c r="P10" s="42">
        <v>15</v>
      </c>
      <c r="Q10" s="43">
        <v>2</v>
      </c>
      <c r="R10" s="42">
        <v>17.5</v>
      </c>
      <c r="S10" s="43">
        <v>1</v>
      </c>
      <c r="T10" s="42">
        <v>8.75</v>
      </c>
      <c r="U10" s="43">
        <v>7</v>
      </c>
      <c r="V10" s="44">
        <v>2</v>
      </c>
      <c r="W10" s="45">
        <f t="shared" si="0"/>
        <v>54.65</v>
      </c>
    </row>
    <row r="11" spans="1:23" ht="66" customHeight="1" x14ac:dyDescent="0.3">
      <c r="A11" s="23">
        <v>7</v>
      </c>
      <c r="B11" s="32" t="s">
        <v>40</v>
      </c>
      <c r="C11" s="9" t="s">
        <v>41</v>
      </c>
      <c r="D11" s="9" t="s">
        <v>42</v>
      </c>
      <c r="E11" s="37">
        <v>79</v>
      </c>
      <c r="F11" s="37">
        <v>60</v>
      </c>
      <c r="G11" s="37"/>
      <c r="H11" s="37">
        <v>23</v>
      </c>
      <c r="I11" s="37">
        <v>30</v>
      </c>
      <c r="J11" s="61">
        <f>I11/H11</f>
        <v>1.3043478260869565</v>
      </c>
      <c r="K11" s="60">
        <f>E11*J11</f>
        <v>103.04347826086956</v>
      </c>
      <c r="L11" s="40">
        <f t="shared" si="1"/>
        <v>163.04347826086956</v>
      </c>
      <c r="M11" s="41">
        <v>2</v>
      </c>
      <c r="N11" s="37">
        <v>20</v>
      </c>
      <c r="O11" s="37">
        <v>1</v>
      </c>
      <c r="P11" s="42">
        <v>15</v>
      </c>
      <c r="Q11" s="43">
        <v>2</v>
      </c>
      <c r="R11" s="42">
        <v>20</v>
      </c>
      <c r="S11" s="43"/>
      <c r="T11" s="42"/>
      <c r="U11" s="43">
        <v>8</v>
      </c>
      <c r="V11" s="44">
        <v>2.2799999999999998</v>
      </c>
      <c r="W11" s="45">
        <f t="shared" si="0"/>
        <v>57.28</v>
      </c>
    </row>
    <row r="12" spans="1:23" ht="52.8" x14ac:dyDescent="0.3">
      <c r="A12" s="28">
        <v>8</v>
      </c>
      <c r="B12" s="34" t="s">
        <v>43</v>
      </c>
      <c r="C12" s="20" t="s">
        <v>44</v>
      </c>
      <c r="D12" s="20" t="s">
        <v>45</v>
      </c>
      <c r="E12" s="62">
        <v>104</v>
      </c>
      <c r="F12" s="62">
        <v>40</v>
      </c>
      <c r="G12" s="62"/>
      <c r="H12" s="63">
        <v>39</v>
      </c>
      <c r="I12" s="62">
        <v>18.5</v>
      </c>
      <c r="J12" s="64">
        <f>I12/H12</f>
        <v>0.47435897435897434</v>
      </c>
      <c r="K12" s="65">
        <f>J12*E12</f>
        <v>49.333333333333329</v>
      </c>
      <c r="L12" s="66">
        <f t="shared" si="1"/>
        <v>89.333333333333329</v>
      </c>
      <c r="M12" s="67">
        <v>1</v>
      </c>
      <c r="N12" s="62">
        <v>20</v>
      </c>
      <c r="O12" s="62">
        <v>1</v>
      </c>
      <c r="P12" s="68">
        <v>17.14</v>
      </c>
      <c r="Q12" s="69">
        <v>2</v>
      </c>
      <c r="R12" s="68">
        <v>7.5</v>
      </c>
      <c r="S12" s="69">
        <v>1</v>
      </c>
      <c r="T12" s="70">
        <v>2.5</v>
      </c>
      <c r="U12" s="69">
        <v>7</v>
      </c>
      <c r="V12" s="71">
        <v>2</v>
      </c>
      <c r="W12" s="72">
        <f t="shared" si="0"/>
        <v>49.14</v>
      </c>
    </row>
    <row r="13" spans="1:23" ht="52.8" x14ac:dyDescent="0.3">
      <c r="A13" s="28">
        <v>9</v>
      </c>
      <c r="B13" s="34" t="s">
        <v>46</v>
      </c>
      <c r="C13" s="12" t="s">
        <v>47</v>
      </c>
      <c r="D13" s="20" t="s">
        <v>48</v>
      </c>
      <c r="E13" s="62">
        <v>88</v>
      </c>
      <c r="F13" s="62">
        <v>40</v>
      </c>
      <c r="G13" s="62"/>
      <c r="H13" s="63">
        <v>32</v>
      </c>
      <c r="I13" s="62">
        <v>25</v>
      </c>
      <c r="J13" s="64">
        <f>I13/H13</f>
        <v>0.78125</v>
      </c>
      <c r="K13" s="65">
        <f>J13*E13</f>
        <v>68.75</v>
      </c>
      <c r="L13" s="66">
        <f t="shared" si="1"/>
        <v>108.75</v>
      </c>
      <c r="M13" s="67">
        <v>1</v>
      </c>
      <c r="N13" s="62">
        <v>20</v>
      </c>
      <c r="O13" s="62">
        <v>2</v>
      </c>
      <c r="P13" s="68">
        <v>30</v>
      </c>
      <c r="Q13" s="69">
        <v>1</v>
      </c>
      <c r="R13" s="68">
        <v>5</v>
      </c>
      <c r="S13" s="69"/>
      <c r="T13" s="68"/>
      <c r="U13" s="69">
        <v>7</v>
      </c>
      <c r="V13" s="71">
        <v>2</v>
      </c>
      <c r="W13" s="72">
        <f t="shared" si="0"/>
        <v>57</v>
      </c>
    </row>
    <row r="14" spans="1:23" ht="37.799999999999997" customHeight="1" x14ac:dyDescent="0.3">
      <c r="A14" s="28">
        <v>10</v>
      </c>
      <c r="B14" s="34" t="s">
        <v>49</v>
      </c>
      <c r="C14" s="16" t="s">
        <v>50</v>
      </c>
      <c r="D14" s="20" t="s">
        <v>51</v>
      </c>
      <c r="E14" s="62">
        <v>732</v>
      </c>
      <c r="F14" s="62">
        <v>60</v>
      </c>
      <c r="G14" s="62">
        <v>16</v>
      </c>
      <c r="H14" s="63">
        <v>213</v>
      </c>
      <c r="I14" s="62">
        <v>140</v>
      </c>
      <c r="J14" s="64">
        <f>I14/H14</f>
        <v>0.65727699530516437</v>
      </c>
      <c r="K14" s="65">
        <f>E14*J14</f>
        <v>481.12676056338034</v>
      </c>
      <c r="L14" s="66">
        <f t="shared" si="1"/>
        <v>557.12676056338034</v>
      </c>
      <c r="M14" s="67">
        <v>4</v>
      </c>
      <c r="N14" s="62">
        <v>40</v>
      </c>
      <c r="O14" s="62">
        <v>4</v>
      </c>
      <c r="P14" s="68">
        <v>59.99</v>
      </c>
      <c r="Q14" s="69">
        <v>10</v>
      </c>
      <c r="R14" s="68">
        <v>100</v>
      </c>
      <c r="S14" s="68"/>
      <c r="T14" s="68"/>
      <c r="U14" s="68">
        <v>10.3</v>
      </c>
      <c r="V14" s="71">
        <v>3</v>
      </c>
      <c r="W14" s="72">
        <f t="shared" si="0"/>
        <v>202.99</v>
      </c>
    </row>
    <row r="15" spans="1:23" ht="26.4" x14ac:dyDescent="0.3">
      <c r="A15" s="28">
        <v>11</v>
      </c>
      <c r="B15" s="34" t="s">
        <v>52</v>
      </c>
      <c r="C15" s="12" t="s">
        <v>53</v>
      </c>
      <c r="D15" s="20" t="s">
        <v>60</v>
      </c>
      <c r="E15" s="62">
        <v>140</v>
      </c>
      <c r="F15" s="62">
        <v>40</v>
      </c>
      <c r="G15" s="62"/>
      <c r="H15" s="63">
        <v>38</v>
      </c>
      <c r="I15" s="62">
        <v>40</v>
      </c>
      <c r="J15" s="73"/>
      <c r="K15" s="74">
        <v>140</v>
      </c>
      <c r="L15" s="66">
        <f t="shared" si="1"/>
        <v>180</v>
      </c>
      <c r="M15" s="67">
        <v>3</v>
      </c>
      <c r="N15" s="62">
        <v>38.57</v>
      </c>
      <c r="O15" s="62">
        <v>3</v>
      </c>
      <c r="P15" s="68">
        <v>51.42</v>
      </c>
      <c r="Q15" s="69">
        <v>1</v>
      </c>
      <c r="R15" s="68">
        <v>10</v>
      </c>
      <c r="S15" s="68"/>
      <c r="T15" s="68"/>
      <c r="U15" s="69">
        <v>13</v>
      </c>
      <c r="V15" s="71">
        <v>3.71</v>
      </c>
      <c r="W15" s="72">
        <f t="shared" si="0"/>
        <v>103.7</v>
      </c>
    </row>
    <row r="16" spans="1:23" ht="74.400000000000006" customHeight="1" thickBot="1" x14ac:dyDescent="0.35">
      <c r="A16" s="21">
        <v>12</v>
      </c>
      <c r="B16" s="35" t="s">
        <v>54</v>
      </c>
      <c r="C16" s="18" t="s">
        <v>55</v>
      </c>
      <c r="D16" s="18" t="s">
        <v>56</v>
      </c>
      <c r="E16" s="48">
        <v>105</v>
      </c>
      <c r="F16" s="48">
        <v>40</v>
      </c>
      <c r="G16" s="48"/>
      <c r="H16" s="48">
        <v>55</v>
      </c>
      <c r="I16" s="48">
        <v>26.46</v>
      </c>
      <c r="J16" s="75">
        <f>I16/H16</f>
        <v>0.48109090909090912</v>
      </c>
      <c r="K16" s="50">
        <f>E16*J16</f>
        <v>50.514545454545456</v>
      </c>
      <c r="L16" s="40">
        <f t="shared" si="1"/>
        <v>90.514545454545456</v>
      </c>
      <c r="M16" s="52">
        <v>1</v>
      </c>
      <c r="N16" s="48">
        <v>4.57</v>
      </c>
      <c r="O16" s="48">
        <v>2</v>
      </c>
      <c r="P16" s="53">
        <v>25.71</v>
      </c>
      <c r="Q16" s="54">
        <v>2</v>
      </c>
      <c r="R16" s="53">
        <v>18.75</v>
      </c>
      <c r="S16" s="53"/>
      <c r="T16" s="53"/>
      <c r="U16" s="54">
        <v>8</v>
      </c>
      <c r="V16" s="55">
        <v>2.2799999999999998</v>
      </c>
      <c r="W16" s="56">
        <f t="shared" si="0"/>
        <v>51.31</v>
      </c>
    </row>
    <row r="17" spans="1:23" ht="15" thickBot="1" x14ac:dyDescent="0.35">
      <c r="A17" s="13"/>
      <c r="B17" s="17"/>
      <c r="C17" s="14" t="s">
        <v>57</v>
      </c>
      <c r="D17" s="15">
        <f t="shared" ref="D17:W17" si="2">SUM(D5:D16)</f>
        <v>0</v>
      </c>
      <c r="E17" s="76">
        <f t="shared" si="2"/>
        <v>1787</v>
      </c>
      <c r="F17" s="76">
        <f t="shared" si="2"/>
        <v>600</v>
      </c>
      <c r="G17" s="76">
        <f t="shared" si="2"/>
        <v>32</v>
      </c>
      <c r="H17" s="76">
        <f t="shared" si="2"/>
        <v>589</v>
      </c>
      <c r="I17" s="76">
        <f t="shared" si="2"/>
        <v>575.52</v>
      </c>
      <c r="J17" s="76">
        <f t="shared" si="2"/>
        <v>4.7221342286515284</v>
      </c>
      <c r="K17" s="77">
        <f t="shared" si="2"/>
        <v>1314.7681176121287</v>
      </c>
      <c r="L17" s="76">
        <f t="shared" si="2"/>
        <v>1946.7681176121287</v>
      </c>
      <c r="M17" s="76">
        <f t="shared" si="2"/>
        <v>23</v>
      </c>
      <c r="N17" s="76">
        <f t="shared" si="2"/>
        <v>294.54000000000002</v>
      </c>
      <c r="O17" s="76">
        <f t="shared" si="2"/>
        <v>24</v>
      </c>
      <c r="P17" s="76">
        <f t="shared" si="2"/>
        <v>309.61</v>
      </c>
      <c r="Q17" s="76">
        <f t="shared" si="2"/>
        <v>42</v>
      </c>
      <c r="R17" s="76">
        <f t="shared" si="2"/>
        <v>363.75</v>
      </c>
      <c r="S17" s="76">
        <f t="shared" si="2"/>
        <v>8</v>
      </c>
      <c r="T17" s="76">
        <f t="shared" si="2"/>
        <v>51.25</v>
      </c>
      <c r="U17" s="76">
        <f t="shared" si="2"/>
        <v>105.3</v>
      </c>
      <c r="V17" s="76">
        <f t="shared" si="2"/>
        <v>32.82</v>
      </c>
      <c r="W17" s="77">
        <f t="shared" si="2"/>
        <v>1051.97</v>
      </c>
    </row>
  </sheetData>
  <mergeCells count="6">
    <mergeCell ref="A1:W1"/>
    <mergeCell ref="D3:J3"/>
    <mergeCell ref="K3:K4"/>
    <mergeCell ref="L3:L4"/>
    <mergeCell ref="M3:V3"/>
    <mergeCell ref="W3:W4"/>
  </mergeCells>
  <pageMargins left="0.11811023622047245" right="0" top="0.15748031496062992" bottom="0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2022-05-04T10:10:34Z</cp:lastPrinted>
  <dcterms:created xsi:type="dcterms:W3CDTF">2022-05-04T10:00:51Z</dcterms:created>
  <dcterms:modified xsi:type="dcterms:W3CDTF">2022-05-04T10:17:22Z</dcterms:modified>
</cp:coreProperties>
</file>